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QM Marienheim\Freigegeben\Mitgeltende Unterlagen\Anlagen\Anlagen zu Kap.7\"/>
    </mc:Choice>
  </mc:AlternateContent>
  <bookViews>
    <workbookView xWindow="0" yWindow="0" windowWidth="18870" windowHeight="775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12" i="1" l="1"/>
  <c r="B25" i="1" l="1"/>
  <c r="C12" i="1" l="1"/>
  <c r="G12" i="1"/>
  <c r="K12" i="1"/>
  <c r="J12" i="1"/>
  <c r="E12" i="1"/>
  <c r="D12" i="1"/>
  <c r="B12" i="1"/>
  <c r="K25" i="1" l="1"/>
  <c r="J25" i="1"/>
  <c r="J20" i="1"/>
  <c r="J17" i="1"/>
  <c r="J19" i="1" s="1"/>
  <c r="K26" i="1" l="1"/>
  <c r="J26" i="1"/>
  <c r="H19" i="1"/>
  <c r="H20" i="1" l="1"/>
  <c r="H26" i="1" s="1"/>
  <c r="H25" i="1"/>
  <c r="F17" i="1"/>
  <c r="F19" i="1" s="1"/>
  <c r="F20" i="1"/>
  <c r="G25" i="1"/>
  <c r="F25" i="1"/>
  <c r="D17" i="1"/>
  <c r="D19" i="1" s="1"/>
  <c r="D20" i="1"/>
  <c r="E25" i="1"/>
  <c r="D25" i="1"/>
  <c r="B17" i="1"/>
  <c r="B19" i="1" s="1"/>
  <c r="B20" i="1"/>
  <c r="C25" i="1"/>
  <c r="I25" i="1"/>
  <c r="E26" i="1" l="1"/>
  <c r="D26" i="1"/>
  <c r="I26" i="1"/>
  <c r="B26" i="1"/>
  <c r="C26" i="1"/>
  <c r="G26" i="1"/>
  <c r="F26" i="1"/>
</calcChain>
</file>

<file path=xl/sharedStrings.xml><?xml version="1.0" encoding="utf-8"?>
<sst xmlns="http://schemas.openxmlformats.org/spreadsheetml/2006/main" count="34" uniqueCount="23">
  <si>
    <t>Kostenart</t>
  </si>
  <si>
    <t>Pflegekosten</t>
  </si>
  <si>
    <t>Unterkunft</t>
  </si>
  <si>
    <t>Verpflegung</t>
  </si>
  <si>
    <t>Investitionskosten DZ/EZ</t>
  </si>
  <si>
    <t>Gesamtentgelt</t>
  </si>
  <si>
    <t>Unterkunft/ Verpflegung</t>
  </si>
  <si>
    <t>Anteil Pflegekasse</t>
  </si>
  <si>
    <t xml:space="preserve">a) täglich </t>
  </si>
  <si>
    <t>b) Durchschnittsmonat (30,42 Tage)</t>
  </si>
  <si>
    <t>Investitions-kosten DZ/EZ</t>
  </si>
  <si>
    <t>Pflegegrad 1</t>
  </si>
  <si>
    <t>Pflegegrad 2</t>
  </si>
  <si>
    <t>Pflegegrad 3</t>
  </si>
  <si>
    <t>Pflegegrad 4</t>
  </si>
  <si>
    <t>Pflegegrad 5</t>
  </si>
  <si>
    <t xml:space="preserve"> </t>
  </si>
  <si>
    <t>EEE</t>
  </si>
  <si>
    <t>Umlagebetrag APU</t>
  </si>
  <si>
    <t>Vergütungszuschlag APU</t>
  </si>
  <si>
    <t>Verg.zuschlag APU</t>
  </si>
  <si>
    <t>90.95</t>
  </si>
  <si>
    <t xml:space="preserve">Marienheim gGmbH Essen-Überruhr – Preise  Vollstationäre Pflege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</si>
</sst>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1" fillId="2" borderId="3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wrapText="1"/>
    </xf>
    <xf numFmtId="0" fontId="5" fillId="0" borderId="0" xfId="0" applyFont="1"/>
    <xf numFmtId="0" fontId="1" fillId="0" borderId="2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5" fillId="0" borderId="12" xfId="0" applyFont="1" applyBorder="1"/>
    <xf numFmtId="0" fontId="2" fillId="0" borderId="0" xfId="0" applyFont="1"/>
    <xf numFmtId="2" fontId="5" fillId="0" borderId="0" xfId="0" applyNumberFormat="1" applyFont="1"/>
    <xf numFmtId="0" fontId="1" fillId="0" borderId="1" xfId="0" applyFont="1" applyBorder="1" applyAlignment="1">
      <alignment wrapText="1"/>
    </xf>
    <xf numFmtId="0" fontId="5" fillId="0" borderId="0" xfId="0" applyFont="1" applyBorder="1"/>
    <xf numFmtId="0" fontId="1" fillId="0" borderId="10" xfId="0" applyFont="1" applyBorder="1" applyAlignment="1">
      <alignment wrapText="1"/>
    </xf>
    <xf numFmtId="0" fontId="5" fillId="0" borderId="16" xfId="0" applyFont="1" applyBorder="1"/>
    <xf numFmtId="2" fontId="2" fillId="0" borderId="4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2" fillId="3" borderId="8" xfId="0" applyNumberFormat="1" applyFont="1" applyFill="1" applyBorder="1" applyAlignment="1">
      <alignment horizontal="center" wrapText="1"/>
    </xf>
    <xf numFmtId="2" fontId="2" fillId="3" borderId="9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horizontal="left"/>
    </xf>
    <xf numFmtId="0" fontId="3" fillId="0" borderId="1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" fillId="2" borderId="2" xfId="0" applyFont="1" applyFill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695324</xdr:colOff>
      <xdr:row>0</xdr:row>
      <xdr:rowOff>0</xdr:rowOff>
    </xdr:from>
    <xdr:to>
      <xdr:col>10</xdr:col>
      <xdr:colOff>590549</xdr:colOff>
      <xdr:row>1</xdr:row>
      <xdr:rowOff>133350</xdr:rowOff>
    </xdr:to>
    <xdr:pic>
      <xdr:nvPicPr>
        <xdr:cNvPr id="3" name="Grafik 2" descr="Kreuz T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49" y="0"/>
          <a:ext cx="65722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6" zoomScaleNormal="100" workbookViewId="0">
      <selection activeCell="K31" sqref="K31"/>
    </sheetView>
  </sheetViews>
  <sheetFormatPr baseColWidth="10" defaultRowHeight="14.25" x14ac:dyDescent="0.2"/>
  <cols>
    <col min="1" max="1" width="23.28515625" style="12" customWidth="1"/>
    <col min="2" max="2" width="11.140625" style="12" customWidth="1"/>
    <col min="3" max="3" width="9.7109375" style="12" customWidth="1"/>
    <col min="4" max="4" width="12.5703125" style="12" customWidth="1"/>
    <col min="5" max="5" width="13.28515625" style="12" customWidth="1"/>
    <col min="6" max="6" width="12.140625" style="12" customWidth="1"/>
    <col min="7" max="7" width="12" style="12" customWidth="1"/>
    <col min="8" max="8" width="11.85546875" style="12" customWidth="1"/>
    <col min="9" max="9" width="12.42578125" style="12" customWidth="1"/>
    <col min="10" max="16384" width="11.42578125" style="12"/>
  </cols>
  <sheetData>
    <row r="1" spans="1:11" ht="31.5" customHeight="1" x14ac:dyDescent="0.2">
      <c r="A1" s="57" t="s">
        <v>22</v>
      </c>
      <c r="B1" s="58"/>
      <c r="C1" s="58"/>
      <c r="D1" s="58"/>
      <c r="E1" s="58"/>
      <c r="F1" s="58"/>
      <c r="G1" s="58"/>
      <c r="H1" s="58"/>
      <c r="I1" s="58"/>
      <c r="K1"/>
    </row>
    <row r="2" spans="1:11" ht="13.5" customHeight="1" thickBot="1" x14ac:dyDescent="0.25">
      <c r="A2" s="52" t="s">
        <v>8</v>
      </c>
      <c r="B2" s="59"/>
      <c r="C2" s="59"/>
      <c r="D2" s="59"/>
      <c r="E2" s="59"/>
      <c r="F2" s="59"/>
      <c r="G2" s="59"/>
      <c r="H2" s="59"/>
      <c r="I2" s="59"/>
    </row>
    <row r="3" spans="1:11" ht="15" customHeight="1" thickBot="1" x14ac:dyDescent="0.25">
      <c r="A3" s="9"/>
      <c r="B3" s="37" t="s">
        <v>11</v>
      </c>
      <c r="C3" s="38"/>
      <c r="D3" s="37" t="s">
        <v>12</v>
      </c>
      <c r="E3" s="38"/>
      <c r="F3" s="37" t="s">
        <v>13</v>
      </c>
      <c r="G3" s="38"/>
      <c r="H3" s="37" t="s">
        <v>14</v>
      </c>
      <c r="I3" s="38"/>
      <c r="J3" s="44" t="s">
        <v>15</v>
      </c>
      <c r="K3" s="45"/>
    </row>
    <row r="4" spans="1:11" ht="13.5" customHeight="1" x14ac:dyDescent="0.2">
      <c r="A4" s="50" t="s">
        <v>1</v>
      </c>
      <c r="B4" s="22">
        <v>45.18</v>
      </c>
      <c r="C4" s="23"/>
      <c r="D4" s="22">
        <v>57.92</v>
      </c>
      <c r="E4" s="23"/>
      <c r="F4" s="42">
        <v>74.09</v>
      </c>
      <c r="G4" s="43"/>
      <c r="H4" s="42" t="s">
        <v>21</v>
      </c>
      <c r="I4" s="43"/>
      <c r="J4" s="22">
        <v>98.51</v>
      </c>
      <c r="K4" s="23"/>
    </row>
    <row r="5" spans="1:11" ht="9.75" customHeight="1" thickBot="1" x14ac:dyDescent="0.25">
      <c r="A5" s="51"/>
      <c r="B5" s="24"/>
      <c r="C5" s="25"/>
      <c r="D5" s="24"/>
      <c r="E5" s="25"/>
      <c r="F5" s="48"/>
      <c r="G5" s="49"/>
      <c r="H5" s="48"/>
      <c r="I5" s="49"/>
      <c r="J5" s="24"/>
      <c r="K5" s="25"/>
    </row>
    <row r="6" spans="1:11" ht="21.75" customHeight="1" thickBot="1" x14ac:dyDescent="0.25">
      <c r="A6" s="8" t="s">
        <v>2</v>
      </c>
      <c r="B6" s="46">
        <v>20.29</v>
      </c>
      <c r="C6" s="47"/>
      <c r="D6" s="46">
        <v>20.29</v>
      </c>
      <c r="E6" s="47"/>
      <c r="F6" s="46">
        <v>20.29</v>
      </c>
      <c r="G6" s="47"/>
      <c r="H6" s="46">
        <v>20.29</v>
      </c>
      <c r="I6" s="47"/>
      <c r="J6" s="46">
        <v>20.29</v>
      </c>
      <c r="K6" s="47"/>
    </row>
    <row r="7" spans="1:11" ht="21" customHeight="1" thickBot="1" x14ac:dyDescent="0.25">
      <c r="A7" s="8" t="s">
        <v>3</v>
      </c>
      <c r="B7" s="30">
        <v>15.62</v>
      </c>
      <c r="C7" s="31"/>
      <c r="D7" s="30">
        <v>15.62</v>
      </c>
      <c r="E7" s="31"/>
      <c r="F7" s="30">
        <v>15.62</v>
      </c>
      <c r="G7" s="31"/>
      <c r="H7" s="30">
        <v>15.62</v>
      </c>
      <c r="I7" s="31"/>
      <c r="J7" s="30">
        <v>15.62</v>
      </c>
      <c r="K7" s="31"/>
    </row>
    <row r="8" spans="1:11" ht="21" customHeight="1" x14ac:dyDescent="0.2">
      <c r="A8" s="20" t="s">
        <v>18</v>
      </c>
      <c r="B8" s="42">
        <v>3.14</v>
      </c>
      <c r="C8" s="43"/>
      <c r="D8" s="42">
        <v>3.14</v>
      </c>
      <c r="E8" s="43"/>
      <c r="F8" s="42">
        <v>3.14</v>
      </c>
      <c r="G8" s="43"/>
      <c r="H8" s="42">
        <v>3.14</v>
      </c>
      <c r="I8" s="43"/>
      <c r="J8" s="42">
        <v>3.14</v>
      </c>
      <c r="K8" s="43"/>
    </row>
    <row r="9" spans="1:11" s="21" customFormat="1" ht="2.25" hidden="1" customHeight="1" x14ac:dyDescent="0.2">
      <c r="A9" s="53" t="s">
        <v>19</v>
      </c>
      <c r="B9" s="22">
        <v>2.92</v>
      </c>
      <c r="C9" s="23"/>
      <c r="D9" s="22">
        <v>2.92</v>
      </c>
      <c r="E9" s="23"/>
      <c r="F9" s="22">
        <v>2.92</v>
      </c>
      <c r="G9" s="23"/>
      <c r="H9" s="22">
        <v>2.92</v>
      </c>
      <c r="I9" s="23"/>
      <c r="J9" s="22">
        <v>2.92</v>
      </c>
      <c r="K9" s="23"/>
    </row>
    <row r="10" spans="1:11" s="19" customFormat="1" ht="30.75" customHeight="1" thickBot="1" x14ac:dyDescent="0.25">
      <c r="A10" s="54"/>
      <c r="B10" s="24"/>
      <c r="C10" s="25"/>
      <c r="D10" s="24"/>
      <c r="E10" s="25"/>
      <c r="F10" s="24"/>
      <c r="G10" s="25"/>
      <c r="H10" s="24"/>
      <c r="I10" s="25"/>
      <c r="J10" s="24"/>
      <c r="K10" s="25"/>
    </row>
    <row r="11" spans="1:11" ht="39.75" customHeight="1" thickBot="1" x14ac:dyDescent="0.25">
      <c r="A11" s="8" t="s">
        <v>4</v>
      </c>
      <c r="B11" s="6">
        <v>24.26</v>
      </c>
      <c r="C11" s="7">
        <v>25.38</v>
      </c>
      <c r="D11" s="6">
        <v>24.26</v>
      </c>
      <c r="E11" s="7">
        <v>25.38</v>
      </c>
      <c r="F11" s="6">
        <v>24.26</v>
      </c>
      <c r="G11" s="7">
        <v>25.38</v>
      </c>
      <c r="H11" s="6">
        <v>24.26</v>
      </c>
      <c r="I11" s="7">
        <v>25.38</v>
      </c>
      <c r="J11" s="6">
        <v>24.26</v>
      </c>
      <c r="K11" s="7">
        <v>25.38</v>
      </c>
    </row>
    <row r="12" spans="1:11" ht="15" thickBot="1" x14ac:dyDescent="0.25">
      <c r="A12" s="9" t="s">
        <v>5</v>
      </c>
      <c r="B12" s="1">
        <f>B11+B9+B7+B6+B4+B8</f>
        <v>111.41</v>
      </c>
      <c r="C12" s="1">
        <f>C11+B9+B7+B6+B4+B8</f>
        <v>112.52999999999999</v>
      </c>
      <c r="D12" s="1">
        <f>D11+D9+D7+D6+D4+D8</f>
        <v>124.14999999999999</v>
      </c>
      <c r="E12" s="1">
        <f>E11+D9+D7+D6+D4+D8</f>
        <v>125.27</v>
      </c>
      <c r="F12" s="1">
        <f>F11+F9+F7+F6+F4+F8</f>
        <v>140.32</v>
      </c>
      <c r="G12" s="1">
        <f>G11+F9+F7+F6+F4+F8</f>
        <v>141.44</v>
      </c>
      <c r="H12" s="1">
        <v>156.13999999999999</v>
      </c>
      <c r="I12" s="1">
        <v>157.26</v>
      </c>
      <c r="J12" s="1">
        <f>J11+J9+J7+J6+J4+J8</f>
        <v>164.73999999999998</v>
      </c>
      <c r="K12" s="1">
        <f>K11+J9+J7+J6+J4+J8</f>
        <v>165.85999999999999</v>
      </c>
    </row>
    <row r="14" spans="1:11" ht="15" thickBot="1" x14ac:dyDescent="0.25">
      <c r="A14" s="52" t="s">
        <v>9</v>
      </c>
      <c r="B14" s="52"/>
      <c r="C14" s="52"/>
      <c r="D14" s="52"/>
      <c r="E14" s="52"/>
      <c r="F14" s="52"/>
      <c r="G14" s="52"/>
      <c r="H14" s="52"/>
      <c r="I14" s="52"/>
    </row>
    <row r="15" spans="1:11" ht="13.5" customHeight="1" x14ac:dyDescent="0.2">
      <c r="A15" s="55" t="s">
        <v>0</v>
      </c>
      <c r="B15" s="35" t="s">
        <v>11</v>
      </c>
      <c r="C15" s="36"/>
      <c r="D15" s="35" t="s">
        <v>12</v>
      </c>
      <c r="E15" s="36"/>
      <c r="F15" s="35" t="s">
        <v>13</v>
      </c>
      <c r="G15" s="36"/>
      <c r="H15" s="35" t="s">
        <v>14</v>
      </c>
      <c r="I15" s="36"/>
      <c r="J15" s="35" t="s">
        <v>15</v>
      </c>
      <c r="K15" s="36"/>
    </row>
    <row r="16" spans="1:11" ht="13.5" customHeight="1" thickBot="1" x14ac:dyDescent="0.25">
      <c r="A16" s="56"/>
      <c r="B16" s="37"/>
      <c r="C16" s="38"/>
      <c r="D16" s="37"/>
      <c r="E16" s="38"/>
      <c r="F16" s="37"/>
      <c r="G16" s="38"/>
      <c r="H16" s="37"/>
      <c r="I16" s="38"/>
      <c r="J16" s="37"/>
      <c r="K16" s="38"/>
    </row>
    <row r="17" spans="1:14" ht="21" customHeight="1" thickBot="1" x14ac:dyDescent="0.25">
      <c r="A17" s="8" t="s">
        <v>1</v>
      </c>
      <c r="B17" s="30">
        <f>B4*30.42</f>
        <v>1374.3756000000001</v>
      </c>
      <c r="C17" s="31"/>
      <c r="D17" s="30">
        <f>D4*30.42</f>
        <v>1761.9264000000001</v>
      </c>
      <c r="E17" s="31"/>
      <c r="F17" s="30">
        <f>F4*30.42</f>
        <v>2253.8178000000003</v>
      </c>
      <c r="G17" s="31"/>
      <c r="H17" s="30">
        <v>2766.7</v>
      </c>
      <c r="I17" s="31"/>
      <c r="J17" s="30">
        <f>J4*30.42</f>
        <v>2996.6742000000004</v>
      </c>
      <c r="K17" s="31"/>
    </row>
    <row r="18" spans="1:14" ht="33" customHeight="1" thickBot="1" x14ac:dyDescent="0.25">
      <c r="A18" s="14" t="s">
        <v>7</v>
      </c>
      <c r="B18" s="33">
        <v>125</v>
      </c>
      <c r="C18" s="34"/>
      <c r="D18" s="33">
        <v>770</v>
      </c>
      <c r="E18" s="34"/>
      <c r="F18" s="33">
        <v>1262</v>
      </c>
      <c r="G18" s="34"/>
      <c r="H18" s="33">
        <v>1775</v>
      </c>
      <c r="I18" s="34"/>
      <c r="J18" s="33">
        <v>2005</v>
      </c>
      <c r="K18" s="34"/>
      <c r="N18" s="17"/>
    </row>
    <row r="19" spans="1:14" ht="33" customHeight="1" thickBot="1" x14ac:dyDescent="0.25">
      <c r="A19" s="13" t="s">
        <v>17</v>
      </c>
      <c r="B19" s="30">
        <f>SUM(B17-B18)</f>
        <v>1249.3756000000001</v>
      </c>
      <c r="C19" s="31"/>
      <c r="D19" s="30">
        <f>SUM(D17-D18)</f>
        <v>991.92640000000006</v>
      </c>
      <c r="E19" s="31"/>
      <c r="F19" s="30">
        <f>SUM(F17-F18)</f>
        <v>991.81780000000026</v>
      </c>
      <c r="G19" s="31"/>
      <c r="H19" s="30">
        <f>SUM(H17-H18)</f>
        <v>991.69999999999982</v>
      </c>
      <c r="I19" s="31"/>
      <c r="J19" s="30">
        <f>SUM(J17-J18)</f>
        <v>991.67420000000038</v>
      </c>
      <c r="K19" s="31"/>
    </row>
    <row r="20" spans="1:14" ht="20.25" customHeight="1" x14ac:dyDescent="0.2">
      <c r="A20" s="50" t="s">
        <v>6</v>
      </c>
      <c r="B20" s="22">
        <f>(B6+B7)*30.42</f>
        <v>1092.3822</v>
      </c>
      <c r="C20" s="23"/>
      <c r="D20" s="22">
        <f>(D6+D7)*30.42</f>
        <v>1092.3822</v>
      </c>
      <c r="E20" s="23"/>
      <c r="F20" s="22">
        <f>(F6+F7)*30.42</f>
        <v>1092.3822</v>
      </c>
      <c r="G20" s="23"/>
      <c r="H20" s="22">
        <f>(H6+H7)*30.42</f>
        <v>1092.3822</v>
      </c>
      <c r="I20" s="23"/>
      <c r="J20" s="22">
        <f>(J6+J7)*30.42</f>
        <v>1092.3822</v>
      </c>
      <c r="K20" s="23"/>
    </row>
    <row r="21" spans="1:14" ht="13.5" customHeight="1" thickBot="1" x14ac:dyDescent="0.25">
      <c r="A21" s="51"/>
      <c r="B21" s="24"/>
      <c r="C21" s="25"/>
      <c r="D21" s="24"/>
      <c r="E21" s="25"/>
      <c r="F21" s="24"/>
      <c r="G21" s="25"/>
      <c r="H21" s="24"/>
      <c r="I21" s="25"/>
      <c r="J21" s="24"/>
      <c r="K21" s="25"/>
    </row>
    <row r="22" spans="1:14" ht="26.25" customHeight="1" x14ac:dyDescent="0.2">
      <c r="A22" s="13" t="s">
        <v>18</v>
      </c>
      <c r="B22" s="22">
        <v>95.52</v>
      </c>
      <c r="C22" s="23"/>
      <c r="D22" s="22">
        <v>95.52</v>
      </c>
      <c r="E22" s="23"/>
      <c r="F22" s="22">
        <v>95.52</v>
      </c>
      <c r="G22" s="23"/>
      <c r="H22" s="22">
        <v>95.52</v>
      </c>
      <c r="I22" s="23"/>
      <c r="J22" s="22">
        <v>95.52</v>
      </c>
      <c r="K22" s="23"/>
    </row>
    <row r="23" spans="1:14" ht="15.75" customHeight="1" thickBot="1" x14ac:dyDescent="0.25">
      <c r="A23" s="8"/>
      <c r="B23" s="24"/>
      <c r="C23" s="25"/>
      <c r="D23" s="24"/>
      <c r="E23" s="25"/>
      <c r="F23" s="24"/>
      <c r="G23" s="25"/>
      <c r="H23" s="24"/>
      <c r="I23" s="25"/>
      <c r="J23" s="24"/>
      <c r="K23" s="25"/>
    </row>
    <row r="24" spans="1:14" ht="15.75" customHeight="1" thickBot="1" x14ac:dyDescent="0.25">
      <c r="A24" s="18" t="s">
        <v>20</v>
      </c>
      <c r="B24" s="30">
        <v>88.83</v>
      </c>
      <c r="C24" s="32"/>
      <c r="D24" s="30">
        <v>88.83</v>
      </c>
      <c r="E24" s="32"/>
      <c r="F24" s="30">
        <v>88.83</v>
      </c>
      <c r="G24" s="32"/>
      <c r="H24" s="30">
        <v>88.83</v>
      </c>
      <c r="I24" s="32"/>
      <c r="J24" s="30">
        <v>88.83</v>
      </c>
      <c r="K24" s="32"/>
    </row>
    <row r="25" spans="1:14" ht="29.25" thickBot="1" x14ac:dyDescent="0.25">
      <c r="A25" s="8" t="s">
        <v>10</v>
      </c>
      <c r="B25" s="7">
        <f t="shared" ref="B25:I25" si="0">B11*30.42</f>
        <v>737.9892000000001</v>
      </c>
      <c r="C25" s="7">
        <f t="shared" si="0"/>
        <v>772.05960000000005</v>
      </c>
      <c r="D25" s="7">
        <f t="shared" si="0"/>
        <v>737.9892000000001</v>
      </c>
      <c r="E25" s="7">
        <f t="shared" si="0"/>
        <v>772.05960000000005</v>
      </c>
      <c r="F25" s="7">
        <f t="shared" si="0"/>
        <v>737.9892000000001</v>
      </c>
      <c r="G25" s="7">
        <f t="shared" si="0"/>
        <v>772.05960000000005</v>
      </c>
      <c r="H25" s="7">
        <f t="shared" si="0"/>
        <v>737.9892000000001</v>
      </c>
      <c r="I25" s="7">
        <f t="shared" si="0"/>
        <v>772.05960000000005</v>
      </c>
      <c r="J25" s="7">
        <f t="shared" ref="J25:K25" si="1">J11*30.42</f>
        <v>737.9892000000001</v>
      </c>
      <c r="K25" s="7">
        <f t="shared" si="1"/>
        <v>772.05960000000005</v>
      </c>
    </row>
    <row r="26" spans="1:14" ht="15" thickBot="1" x14ac:dyDescent="0.25">
      <c r="A26" s="9" t="s">
        <v>5</v>
      </c>
      <c r="B26" s="11">
        <f>B19+B20+B22+B24+B25</f>
        <v>3264.0970000000002</v>
      </c>
      <c r="C26" s="11">
        <f>B19+B20+B22+B24+C25</f>
        <v>3298.1674000000003</v>
      </c>
      <c r="D26" s="11">
        <f>SUM(D25+D24+D22+D20+D19)</f>
        <v>3006.6478000000002</v>
      </c>
      <c r="E26" s="11">
        <f>D19+D20+D22+D24+E25</f>
        <v>3040.7182000000003</v>
      </c>
      <c r="F26" s="11">
        <f>F19+F20+F22+F24+F25</f>
        <v>3006.5392000000002</v>
      </c>
      <c r="G26" s="11">
        <f>F19+F20+F22+F24+G25</f>
        <v>3040.6096000000002</v>
      </c>
      <c r="H26" s="11">
        <f>H19+H20+H22+H24+H25</f>
        <v>3006.4213999999997</v>
      </c>
      <c r="I26" s="11">
        <f>H19+H20+H22+H24+I25</f>
        <v>3040.4917999999998</v>
      </c>
      <c r="J26" s="11">
        <f>J19+J20+J22+J24+J25</f>
        <v>3006.3956000000003</v>
      </c>
      <c r="K26" s="11">
        <f>J19+J20+J22+J24+K25</f>
        <v>3040.4660000000003</v>
      </c>
    </row>
    <row r="27" spans="1:14" ht="3.75" customHeight="1" x14ac:dyDescent="0.2">
      <c r="A27" s="55" t="s">
        <v>16</v>
      </c>
      <c r="B27" s="10" t="s">
        <v>16</v>
      </c>
      <c r="C27" s="2"/>
      <c r="D27" s="35"/>
      <c r="E27" s="61"/>
      <c r="F27" s="26"/>
      <c r="G27" s="27"/>
      <c r="H27" s="26" t="s">
        <v>16</v>
      </c>
      <c r="I27" s="39"/>
      <c r="J27" s="26" t="s">
        <v>16</v>
      </c>
      <c r="K27" s="39"/>
    </row>
    <row r="28" spans="1:14" ht="13.5" hidden="1" customHeight="1" thickBot="1" x14ac:dyDescent="0.25">
      <c r="A28" s="60"/>
      <c r="B28" s="4"/>
      <c r="C28" s="5"/>
      <c r="D28" s="37"/>
      <c r="E28" s="62"/>
      <c r="F28" s="28"/>
      <c r="G28" s="29"/>
      <c r="H28" s="40"/>
      <c r="I28" s="41"/>
      <c r="J28" s="40"/>
      <c r="K28" s="41"/>
    </row>
    <row r="29" spans="1:14" ht="12.75" customHeight="1" x14ac:dyDescent="0.2">
      <c r="A29" s="15"/>
      <c r="B29" s="3"/>
      <c r="C29" s="3"/>
    </row>
    <row r="32" spans="1:14" x14ac:dyDescent="0.2">
      <c r="B32" s="16"/>
    </row>
  </sheetData>
  <mergeCells count="77">
    <mergeCell ref="A20:A21"/>
    <mergeCell ref="A27:A28"/>
    <mergeCell ref="B22:C23"/>
    <mergeCell ref="D22:E23"/>
    <mergeCell ref="B24:C24"/>
    <mergeCell ref="D24:E24"/>
    <mergeCell ref="D27:E28"/>
    <mergeCell ref="A1:I1"/>
    <mergeCell ref="A2:I2"/>
    <mergeCell ref="D9:E10"/>
    <mergeCell ref="F9:G10"/>
    <mergeCell ref="H9:I10"/>
    <mergeCell ref="B6:C6"/>
    <mergeCell ref="D6:E6"/>
    <mergeCell ref="F6:G6"/>
    <mergeCell ref="H6:I6"/>
    <mergeCell ref="B7:C7"/>
    <mergeCell ref="D7:E7"/>
    <mergeCell ref="F7:G7"/>
    <mergeCell ref="B8:C8"/>
    <mergeCell ref="D8:E8"/>
    <mergeCell ref="F8:G8"/>
    <mergeCell ref="B3:C3"/>
    <mergeCell ref="B17:C17"/>
    <mergeCell ref="D17:E17"/>
    <mergeCell ref="F17:G17"/>
    <mergeCell ref="B9:C10"/>
    <mergeCell ref="A14:I14"/>
    <mergeCell ref="A9:A10"/>
    <mergeCell ref="A15:A16"/>
    <mergeCell ref="B15:C16"/>
    <mergeCell ref="D15:E16"/>
    <mergeCell ref="H15:I16"/>
    <mergeCell ref="D3:E3"/>
    <mergeCell ref="A4:A5"/>
    <mergeCell ref="B4:C5"/>
    <mergeCell ref="D4:E5"/>
    <mergeCell ref="F15:G16"/>
    <mergeCell ref="F4:G5"/>
    <mergeCell ref="F3:G3"/>
    <mergeCell ref="H7:I7"/>
    <mergeCell ref="H3:I3"/>
    <mergeCell ref="H4:I5"/>
    <mergeCell ref="H8:I8"/>
    <mergeCell ref="J7:K7"/>
    <mergeCell ref="J9:K10"/>
    <mergeCell ref="J8:K8"/>
    <mergeCell ref="J3:K3"/>
    <mergeCell ref="J4:K5"/>
    <mergeCell ref="J6:K6"/>
    <mergeCell ref="J15:K16"/>
    <mergeCell ref="J17:K17"/>
    <mergeCell ref="J20:K21"/>
    <mergeCell ref="H17:I17"/>
    <mergeCell ref="H27:I28"/>
    <mergeCell ref="J22:K23"/>
    <mergeCell ref="J27:K28"/>
    <mergeCell ref="H20:I21"/>
    <mergeCell ref="H24:I24"/>
    <mergeCell ref="J24:K24"/>
    <mergeCell ref="J19:K19"/>
    <mergeCell ref="B18:C18"/>
    <mergeCell ref="D18:E18"/>
    <mergeCell ref="F18:G18"/>
    <mergeCell ref="H18:I18"/>
    <mergeCell ref="J18:K18"/>
    <mergeCell ref="F22:G23"/>
    <mergeCell ref="H22:I23"/>
    <mergeCell ref="F27:G28"/>
    <mergeCell ref="B19:C19"/>
    <mergeCell ref="D19:E19"/>
    <mergeCell ref="F19:G19"/>
    <mergeCell ref="H19:I19"/>
    <mergeCell ref="B20:C21"/>
    <mergeCell ref="D20:E21"/>
    <mergeCell ref="F20:G21"/>
    <mergeCell ref="F24:G24"/>
  </mergeCells>
  <phoneticPr fontId="4" type="noConversion"/>
  <pageMargins left="0.35" right="0.32" top="0.52" bottom="0.48" header="0.4921259845" footer="0.4921259845"/>
  <pageSetup paperSize="9" orientation="landscape" verticalDpi="1200" r:id="rId1"/>
  <headerFooter alignWithMargins="0">
    <oddFooter>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s.pongratz</dc:creator>
  <cp:lastModifiedBy>Lewandowska, Joanna</cp:lastModifiedBy>
  <cp:lastPrinted>2019-12-30T06:38:24Z</cp:lastPrinted>
  <dcterms:created xsi:type="dcterms:W3CDTF">2012-08-06T10:26:51Z</dcterms:created>
  <dcterms:modified xsi:type="dcterms:W3CDTF">2021-01-12T07:01:48Z</dcterms:modified>
</cp:coreProperties>
</file>